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Calcolo guadagni AZIONI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<sst xmlns="http://schemas.openxmlformats.org/spreadsheetml/2006/main" count="59" uniqueCount="32">
  <si>
    <t>Spese Generali</t>
  </si>
  <si>
    <t>% Commissioni Banca Vendita</t>
  </si>
  <si>
    <t>Commisioni Minime Applicate</t>
  </si>
  <si>
    <t>Commisioni Massime Applicate</t>
  </si>
  <si>
    <t>% Ritenuta Reddito Diverso (Capital Gain)</t>
  </si>
  <si>
    <t>Riepilogo Tasse Reddito Diverso (Capital Gain)</t>
  </si>
  <si>
    <t>Commissioni Totali</t>
  </si>
  <si>
    <t>% Tassazione di Legge Reddito Diverso (Capital Gain)</t>
  </si>
  <si>
    <t>Risultato dell'operazione</t>
  </si>
  <si>
    <t>Nome Titolo</t>
  </si>
  <si>
    <t>Quantità Acquisto</t>
  </si>
  <si>
    <t>Controvalore netto</t>
  </si>
  <si>
    <t>% Commissioni</t>
  </si>
  <si>
    <t>Importo acquisto</t>
  </si>
  <si>
    <t xml:space="preserve">Imposte da Pagare per Reddito Diverso (Capital Gain) </t>
  </si>
  <si>
    <t>Imposte Pagate</t>
  </si>
  <si>
    <t>Commissioni Totali Pagate</t>
  </si>
  <si>
    <t>Risultato Operazione lordo Guadagno/Perdita</t>
  </si>
  <si>
    <t>Risultato Operazione Netto Guadagno/Perdita</t>
  </si>
  <si>
    <t>Imponibile per Tassazione (Capital Gain) Plusvalenza Compensata:</t>
  </si>
  <si>
    <t>JUVENTUS F.C.</t>
  </si>
  <si>
    <t>S.S. LAZIO</t>
  </si>
  <si>
    <t>SEAT P.G.</t>
  </si>
  <si>
    <t>D'AMICO</t>
  </si>
  <si>
    <t>Importo vendita</t>
  </si>
  <si>
    <t>Prezzo di vendita consigliato</t>
  </si>
  <si>
    <t>Commissioni totali di vendita</t>
  </si>
  <si>
    <t>ACQUISTO</t>
  </si>
  <si>
    <t>VENDITA</t>
  </si>
  <si>
    <t xml:space="preserve">Prezzo Acquisto </t>
  </si>
  <si>
    <t>Prezzo attuale o vendita</t>
  </si>
  <si>
    <t>TITOLI IN PORTAFOGLIO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</si>
</sst>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#,##0.0000"/>
    <numFmt numFmtId="166" formatCode="_-&quot;€&quot;\ * #,##0.000_-;\-&quot;€&quot;\ * #,##0.000_-;_-&quot;€&quot;\ * &quot;-&quot;???_-;_-@_-"/>
    <numFmt numFmtId="167" formatCode="_-&quot;€&quot;\ * #,##0.000_-;\-&quot;€&quot;\ * #,##0.000_-;_-&quot;€&quot;\ * &quot;-&quot;??_-;_-@_-"/>
    <numFmt numFmtId="168" formatCode="0.0000%"/>
    <numFmt numFmtId="169" formatCode="0.00000"/>
    <numFmt numFmtId="170" formatCode="0.000"/>
    <numFmt numFmtId="171" formatCode="0.000%"/>
    <numFmt numFmtId="172" formatCode="0.00\ \€_ ;[Red]\-0.00\ \€"/>
    <numFmt numFmtId="173" formatCode="_-* #,##0.000_-;\-* #,##0.000_-;_-* &quot;-&quot;???_-;_-@_-"/>
    <numFmt numFmtId="174" formatCode="#,##0.00_ ;\-#,##0.00\ 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[$-410]dddd\ d\ mmmm\ yyyy"/>
    <numFmt numFmtId="180" formatCode="_-[$€-410]\ * #,##0.00_-;\-[$€-410]\ * #,##0.00_-;_-[$€-410]\ * &quot;-&quot;??_-;_-@_-"/>
    <numFmt numFmtId="181" formatCode="0.0%"/>
    <numFmt numFmtId="182" formatCode="#,##0.00000"/>
    <numFmt numFmtId="183" formatCode="#,##0.000"/>
    <numFmt numFmtId="184" formatCode="0.00000%"/>
    <numFmt numFmtId="185" formatCode="0_ ;\-0\ "/>
    <numFmt numFmtId="186" formatCode="yyyy"/>
    <numFmt numFmtId="187" formatCode="#,##0.0"/>
    <numFmt numFmtId="188" formatCode="&quot;€&quot;\ #,##0.00"/>
    <numFmt numFmtId="189" formatCode="&quot;€&quot;\ #,##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12"/>
      <name val="Calibri"/>
      <family val="2"/>
    </font>
    <font>
      <sz val="18"/>
      <color indexed="8"/>
      <name val="Calibri"/>
      <family val="2"/>
    </font>
    <font>
      <sz val="8"/>
      <name val="Calibri"/>
      <family val="2"/>
    </font>
    <font>
      <b/>
      <i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24"/>
      <color indexed="9"/>
      <name val="Calibri"/>
      <family val="2"/>
    </font>
    <font>
      <b/>
      <i/>
      <sz val="24"/>
      <color indexed="1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24"/>
      <color theme="0"/>
      <name val="Calibri"/>
      <family val="2"/>
    </font>
    <font>
      <b/>
      <i/>
      <sz val="24"/>
      <color rgb="FFFFFF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wrapText="1"/>
      <protection/>
    </xf>
    <xf numFmtId="10" fontId="2" fillId="33" borderId="10" xfId="4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4" fontId="2" fillId="33" borderId="10" xfId="48" applyNumberFormat="1" applyFont="1" applyFill="1" applyBorder="1" applyAlignment="1" applyProtection="1">
      <alignment horizontal="center" vertical="center"/>
      <protection locked="0"/>
    </xf>
    <xf numFmtId="10" fontId="2" fillId="33" borderId="10" xfId="48" applyNumberFormat="1" applyFont="1" applyFill="1" applyBorder="1" applyAlignment="1" applyProtection="1">
      <alignment horizontal="center" vertical="center"/>
      <protection locked="0"/>
    </xf>
    <xf numFmtId="9" fontId="1" fillId="0" borderId="0" xfId="48" applyFont="1" applyAlignment="1" applyProtection="1">
      <alignment horizontal="center" vertical="center"/>
      <protection/>
    </xf>
    <xf numFmtId="9" fontId="1" fillId="0" borderId="0" xfId="48" applyFont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/>
      <protection/>
    </xf>
    <xf numFmtId="10" fontId="1" fillId="0" borderId="0" xfId="48" applyNumberFormat="1" applyFont="1" applyFill="1" applyBorder="1" applyAlignment="1" applyProtection="1">
      <alignment horizontal="center" vertical="center" wrapText="1"/>
      <protection/>
    </xf>
    <xf numFmtId="4" fontId="1" fillId="0" borderId="0" xfId="48" applyNumberFormat="1" applyFont="1" applyFill="1" applyBorder="1" applyAlignment="1" applyProtection="1">
      <alignment horizontal="center" vertical="center"/>
      <protection/>
    </xf>
    <xf numFmtId="10" fontId="1" fillId="0" borderId="0" xfId="48" applyNumberFormat="1" applyFont="1" applyFill="1" applyBorder="1" applyAlignment="1" applyProtection="1">
      <alignment horizontal="center" vertical="center"/>
      <protection/>
    </xf>
    <xf numFmtId="9" fontId="1" fillId="0" borderId="0" xfId="48" applyFont="1" applyFill="1" applyBorder="1" applyAlignment="1" applyProtection="1">
      <alignment horizontal="center" vertical="center"/>
      <protection/>
    </xf>
    <xf numFmtId="9" fontId="1" fillId="0" borderId="0" xfId="48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0" fontId="1" fillId="34" borderId="10" xfId="48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Fill="1" applyBorder="1" applyAlignment="1" applyProtection="1">
      <alignment horizontal="center" vertical="center"/>
      <protection/>
    </xf>
    <xf numFmtId="189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8" fillId="36" borderId="11" xfId="0" applyFont="1" applyFill="1" applyBorder="1" applyAlignment="1" applyProtection="1">
      <alignment horizontal="center" vertical="center"/>
      <protection locked="0"/>
    </xf>
    <xf numFmtId="3" fontId="5" fillId="35" borderId="12" xfId="0" applyNumberFormat="1" applyFont="1" applyFill="1" applyBorder="1" applyAlignment="1" applyProtection="1">
      <alignment horizontal="center" vertical="center"/>
      <protection locked="0"/>
    </xf>
    <xf numFmtId="188" fontId="1" fillId="0" borderId="13" xfId="43" applyNumberFormat="1" applyFont="1" applyFill="1" applyBorder="1" applyAlignment="1" applyProtection="1">
      <alignment horizontal="center" vertical="center"/>
      <protection/>
    </xf>
    <xf numFmtId="7" fontId="1" fillId="0" borderId="13" xfId="43" applyNumberFormat="1" applyFont="1" applyFill="1" applyBorder="1" applyAlignment="1" applyProtection="1">
      <alignment horizontal="center" vertical="center"/>
      <protection/>
    </xf>
    <xf numFmtId="3" fontId="5" fillId="35" borderId="14" xfId="0" applyNumberFormat="1" applyFont="1" applyFill="1" applyBorder="1" applyAlignment="1" applyProtection="1">
      <alignment horizontal="center" vertical="center"/>
      <protection locked="0"/>
    </xf>
    <xf numFmtId="189" fontId="5" fillId="35" borderId="15" xfId="0" applyNumberFormat="1" applyFont="1" applyFill="1" applyBorder="1" applyAlignment="1" applyProtection="1">
      <alignment horizontal="center" vertical="center"/>
      <protection locked="0"/>
    </xf>
    <xf numFmtId="188" fontId="1" fillId="0" borderId="15" xfId="0" applyNumberFormat="1" applyFont="1" applyFill="1" applyBorder="1" applyAlignment="1" applyProtection="1">
      <alignment horizontal="center" vertical="center"/>
      <protection/>
    </xf>
    <xf numFmtId="10" fontId="1" fillId="34" borderId="15" xfId="48" applyNumberFormat="1" applyFont="1" applyFill="1" applyBorder="1" applyAlignment="1" applyProtection="1">
      <alignment horizontal="center" vertical="center"/>
      <protection/>
    </xf>
    <xf numFmtId="188" fontId="1" fillId="0" borderId="16" xfId="43" applyNumberFormat="1" applyFont="1" applyFill="1" applyBorder="1" applyAlignment="1" applyProtection="1">
      <alignment horizontal="center" vertical="center"/>
      <protection/>
    </xf>
    <xf numFmtId="7" fontId="1" fillId="0" borderId="16" xfId="43" applyNumberFormat="1" applyFont="1" applyFill="1" applyBorder="1" applyAlignment="1" applyProtection="1">
      <alignment horizontal="center" vertical="center"/>
      <protection/>
    </xf>
    <xf numFmtId="4" fontId="1" fillId="34" borderId="17" xfId="0" applyNumberFormat="1" applyFont="1" applyFill="1" applyBorder="1" applyAlignment="1" applyProtection="1">
      <alignment horizontal="center" vertical="center" wrapText="1"/>
      <protection/>
    </xf>
    <xf numFmtId="4" fontId="1" fillId="34" borderId="18" xfId="0" applyNumberFormat="1" applyFont="1" applyFill="1" applyBorder="1" applyAlignment="1" applyProtection="1">
      <alignment horizontal="center" vertical="center" wrapText="1"/>
      <protection/>
    </xf>
    <xf numFmtId="171" fontId="1" fillId="34" borderId="18" xfId="0" applyNumberFormat="1" applyFont="1" applyFill="1" applyBorder="1" applyAlignment="1" applyProtection="1">
      <alignment horizontal="center" vertical="center" wrapText="1"/>
      <protection/>
    </xf>
    <xf numFmtId="165" fontId="1" fillId="34" borderId="18" xfId="0" applyNumberFormat="1" applyFont="1" applyFill="1" applyBorder="1" applyAlignment="1" applyProtection="1">
      <alignment horizontal="center" vertical="center" wrapText="1"/>
      <protection/>
    </xf>
    <xf numFmtId="174" fontId="1" fillId="34" borderId="19" xfId="43" applyNumberFormat="1" applyFont="1" applyFill="1" applyBorder="1" applyAlignment="1" applyProtection="1">
      <alignment horizontal="center" vertical="center" wrapText="1"/>
      <protection/>
    </xf>
    <xf numFmtId="174" fontId="1" fillId="34" borderId="17" xfId="43" applyNumberFormat="1" applyFont="1" applyFill="1" applyBorder="1" applyAlignment="1" applyProtection="1">
      <alignment horizontal="center" vertical="center" wrapText="1"/>
      <protection/>
    </xf>
    <xf numFmtId="174" fontId="1" fillId="34" borderId="18" xfId="43" applyNumberFormat="1" applyFont="1" applyFill="1" applyBorder="1" applyAlignment="1" applyProtection="1">
      <alignment horizontal="center" vertical="center" wrapText="1"/>
      <protection/>
    </xf>
    <xf numFmtId="174" fontId="1" fillId="34" borderId="19" xfId="43" applyNumberFormat="1" applyFont="1" applyFill="1" applyBorder="1" applyAlignment="1" applyProtection="1">
      <alignment horizontal="center" vertical="center" wrapText="1"/>
      <protection/>
    </xf>
    <xf numFmtId="4" fontId="1" fillId="34" borderId="18" xfId="0" applyNumberFormat="1" applyFont="1" applyFill="1" applyBorder="1" applyAlignment="1" applyProtection="1">
      <alignment horizontal="center" vertical="center" wrapText="1"/>
      <protection/>
    </xf>
    <xf numFmtId="165" fontId="3" fillId="37" borderId="20" xfId="43" applyNumberFormat="1" applyFont="1" applyFill="1" applyBorder="1" applyAlignment="1" applyProtection="1">
      <alignment horizontal="center" vertical="center"/>
      <protection locked="0"/>
    </xf>
    <xf numFmtId="165" fontId="1" fillId="0" borderId="14" xfId="43" applyNumberFormat="1" applyFont="1" applyFill="1" applyBorder="1" applyAlignment="1" applyProtection="1">
      <alignment horizontal="center" vertical="center"/>
      <protection locked="0"/>
    </xf>
    <xf numFmtId="165" fontId="3" fillId="37" borderId="21" xfId="43" applyNumberFormat="1" applyFont="1" applyFill="1" applyBorder="1" applyAlignment="1" applyProtection="1">
      <alignment horizontal="center" vertical="center"/>
      <protection locked="0"/>
    </xf>
    <xf numFmtId="165" fontId="1" fillId="0" borderId="12" xfId="4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44" fontId="1" fillId="0" borderId="13" xfId="0" applyNumberFormat="1" applyFont="1" applyBorder="1" applyAlignment="1" applyProtection="1">
      <alignment horizontal="center" vertical="center"/>
      <protection/>
    </xf>
    <xf numFmtId="10" fontId="1" fillId="0" borderId="13" xfId="0" applyNumberFormat="1" applyFont="1" applyFill="1" applyBorder="1" applyAlignment="1" applyProtection="1">
      <alignment horizontal="center" vertical="center"/>
      <protection/>
    </xf>
    <xf numFmtId="180" fontId="3" fillId="38" borderId="13" xfId="0" applyNumberFormat="1" applyFont="1" applyFill="1" applyBorder="1" applyAlignment="1" applyProtection="1">
      <alignment horizontal="center" vertical="center"/>
      <protection/>
    </xf>
    <xf numFmtId="44" fontId="1" fillId="0" borderId="13" xfId="59" applyNumberFormat="1" applyFont="1" applyFill="1" applyBorder="1" applyAlignment="1" applyProtection="1">
      <alignment horizontal="center" vertical="center"/>
      <protection/>
    </xf>
    <xf numFmtId="44" fontId="1" fillId="0" borderId="13" xfId="59" applyFont="1" applyBorder="1" applyAlignment="1" applyProtection="1">
      <alignment horizontal="center" vertical="center"/>
      <protection/>
    </xf>
    <xf numFmtId="7" fontId="1" fillId="0" borderId="13" xfId="59" applyNumberFormat="1" applyFont="1" applyBorder="1" applyAlignment="1" applyProtection="1">
      <alignment horizontal="center" vertical="center"/>
      <protection/>
    </xf>
    <xf numFmtId="44" fontId="3" fillId="37" borderId="19" xfId="59" applyNumberFormat="1" applyFont="1" applyFill="1" applyBorder="1" applyAlignment="1" applyProtection="1">
      <alignment horizontal="center" vertical="center"/>
      <protection/>
    </xf>
    <xf numFmtId="0" fontId="6" fillId="16" borderId="22" xfId="0" applyFont="1" applyFill="1" applyBorder="1" applyAlignment="1" applyProtection="1">
      <alignment horizontal="center" vertical="top"/>
      <protection/>
    </xf>
    <xf numFmtId="0" fontId="6" fillId="16" borderId="23" xfId="0" applyFont="1" applyFill="1" applyBorder="1" applyAlignment="1" applyProtection="1">
      <alignment horizontal="center" vertical="top"/>
      <protection/>
    </xf>
    <xf numFmtId="0" fontId="6" fillId="16" borderId="24" xfId="0" applyFont="1" applyFill="1" applyBorder="1" applyAlignment="1" applyProtection="1">
      <alignment horizontal="center" vertical="top"/>
      <protection/>
    </xf>
    <xf numFmtId="0" fontId="6" fillId="16" borderId="25" xfId="0" applyFont="1" applyFill="1" applyBorder="1" applyAlignment="1" applyProtection="1">
      <alignment horizontal="center" vertical="top"/>
      <protection/>
    </xf>
    <xf numFmtId="0" fontId="6" fillId="16" borderId="26" xfId="0" applyFont="1" applyFill="1" applyBorder="1" applyAlignment="1" applyProtection="1">
      <alignment horizontal="center" vertical="top"/>
      <protection/>
    </xf>
    <xf numFmtId="0" fontId="6" fillId="16" borderId="27" xfId="0" applyFont="1" applyFill="1" applyBorder="1" applyAlignment="1" applyProtection="1">
      <alignment horizontal="center" vertical="top"/>
      <protection/>
    </xf>
    <xf numFmtId="174" fontId="3" fillId="37" borderId="28" xfId="43" applyNumberFormat="1" applyFont="1" applyFill="1" applyBorder="1" applyAlignment="1" applyProtection="1">
      <alignment horizontal="center" vertical="center" wrapText="1"/>
      <protection/>
    </xf>
    <xf numFmtId="174" fontId="3" fillId="37" borderId="29" xfId="43" applyNumberFormat="1" applyFont="1" applyFill="1" applyBorder="1" applyAlignment="1" applyProtection="1">
      <alignment horizontal="center" vertical="center" wrapText="1"/>
      <protection/>
    </xf>
    <xf numFmtId="0" fontId="1" fillId="34" borderId="30" xfId="0" applyFont="1" applyFill="1" applyBorder="1" applyAlignment="1" applyProtection="1">
      <alignment horizontal="center" vertical="center" wrapText="1"/>
      <protection/>
    </xf>
    <xf numFmtId="0" fontId="1" fillId="34" borderId="16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16" borderId="1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9" fillId="0" borderId="10" xfId="0" applyFont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3" fillId="37" borderId="17" xfId="0" applyFont="1" applyFill="1" applyBorder="1" applyAlignment="1" applyProtection="1">
      <alignment horizontal="center" vertical="center"/>
      <protection/>
    </xf>
    <xf numFmtId="0" fontId="39" fillId="37" borderId="18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4" fontId="0" fillId="33" borderId="10" xfId="0" applyNumberFormat="1" applyFill="1" applyBorder="1" applyAlignment="1" applyProtection="1">
      <alignment horizontal="center" vertical="center"/>
      <protection/>
    </xf>
    <xf numFmtId="0" fontId="42" fillId="39" borderId="31" xfId="0" applyFont="1" applyFill="1" applyBorder="1" applyAlignment="1" applyProtection="1">
      <alignment horizontal="center" vertical="center"/>
      <protection/>
    </xf>
    <xf numFmtId="0" fontId="42" fillId="39" borderId="32" xfId="0" applyFont="1" applyFill="1" applyBorder="1" applyAlignment="1" applyProtection="1">
      <alignment horizontal="center" vertical="center"/>
      <protection/>
    </xf>
    <xf numFmtId="0" fontId="42" fillId="39" borderId="33" xfId="0" applyFont="1" applyFill="1" applyBorder="1" applyAlignment="1" applyProtection="1">
      <alignment horizontal="center" vertical="center"/>
      <protection/>
    </xf>
    <xf numFmtId="0" fontId="42" fillId="39" borderId="34" xfId="0" applyFont="1" applyFill="1" applyBorder="1" applyAlignment="1" applyProtection="1">
      <alignment horizontal="center" vertical="center"/>
      <protection/>
    </xf>
    <xf numFmtId="0" fontId="42" fillId="39" borderId="20" xfId="0" applyFont="1" applyFill="1" applyBorder="1" applyAlignment="1" applyProtection="1">
      <alignment horizontal="center" vertical="center"/>
      <protection/>
    </xf>
    <xf numFmtId="0" fontId="42" fillId="39" borderId="35" xfId="0" applyFont="1" applyFill="1" applyBorder="1" applyAlignment="1" applyProtection="1">
      <alignment horizontal="center" vertical="center"/>
      <protection/>
    </xf>
    <xf numFmtId="0" fontId="42" fillId="36" borderId="31" xfId="0" applyFont="1" applyFill="1" applyBorder="1" applyAlignment="1" applyProtection="1">
      <alignment horizontal="center" vertical="center"/>
      <protection/>
    </xf>
    <xf numFmtId="0" fontId="42" fillId="36" borderId="32" xfId="0" applyFont="1" applyFill="1" applyBorder="1" applyAlignment="1" applyProtection="1">
      <alignment horizontal="center" vertical="center"/>
      <protection/>
    </xf>
    <xf numFmtId="0" fontId="42" fillId="36" borderId="33" xfId="0" applyFont="1" applyFill="1" applyBorder="1" applyAlignment="1" applyProtection="1">
      <alignment horizontal="center" vertical="center"/>
      <protection/>
    </xf>
    <xf numFmtId="0" fontId="42" fillId="36" borderId="34" xfId="0" applyFont="1" applyFill="1" applyBorder="1" applyAlignment="1" applyProtection="1">
      <alignment horizontal="center" vertical="center"/>
      <protection/>
    </xf>
    <xf numFmtId="0" fontId="42" fillId="36" borderId="20" xfId="0" applyFont="1" applyFill="1" applyBorder="1" applyAlignment="1" applyProtection="1">
      <alignment horizontal="center" vertical="center"/>
      <protection/>
    </xf>
    <xf numFmtId="0" fontId="42" fillId="36" borderId="35" xfId="0" applyFont="1" applyFill="1" applyBorder="1" applyAlignment="1" applyProtection="1">
      <alignment horizontal="center" vertical="center"/>
      <protection/>
    </xf>
    <xf numFmtId="0" fontId="43" fillId="40" borderId="31" xfId="0" applyFont="1" applyFill="1" applyBorder="1" applyAlignment="1" applyProtection="1">
      <alignment horizontal="center" vertical="center"/>
      <protection/>
    </xf>
    <xf numFmtId="0" fontId="43" fillId="40" borderId="32" xfId="0" applyFont="1" applyFill="1" applyBorder="1" applyAlignment="1" applyProtection="1">
      <alignment horizontal="center" vertical="center"/>
      <protection/>
    </xf>
    <xf numFmtId="0" fontId="43" fillId="40" borderId="33" xfId="0" applyFont="1" applyFill="1" applyBorder="1" applyAlignment="1" applyProtection="1">
      <alignment horizontal="center" vertical="center"/>
      <protection/>
    </xf>
    <xf numFmtId="0" fontId="43" fillId="40" borderId="34" xfId="0" applyFont="1" applyFill="1" applyBorder="1" applyAlignment="1" applyProtection="1">
      <alignment horizontal="center" vertical="center"/>
      <protection/>
    </xf>
    <xf numFmtId="0" fontId="43" fillId="40" borderId="20" xfId="0" applyFont="1" applyFill="1" applyBorder="1" applyAlignment="1" applyProtection="1">
      <alignment horizontal="center" vertical="center"/>
      <protection/>
    </xf>
    <xf numFmtId="0" fontId="43" fillId="40" borderId="35" xfId="0" applyFont="1" applyFill="1" applyBorder="1" applyAlignment="1" applyProtection="1">
      <alignment horizontal="center" vertical="center"/>
      <protection/>
    </xf>
    <xf numFmtId="0" fontId="42" fillId="37" borderId="31" xfId="0" applyFont="1" applyFill="1" applyBorder="1" applyAlignment="1" applyProtection="1">
      <alignment horizontal="center" vertical="center"/>
      <protection/>
    </xf>
    <xf numFmtId="0" fontId="42" fillId="37" borderId="32" xfId="0" applyFont="1" applyFill="1" applyBorder="1" applyAlignment="1" applyProtection="1">
      <alignment horizontal="center" vertical="center"/>
      <protection/>
    </xf>
    <xf numFmtId="0" fontId="42" fillId="37" borderId="33" xfId="0" applyFont="1" applyFill="1" applyBorder="1" applyAlignment="1" applyProtection="1">
      <alignment horizontal="center" vertical="center"/>
      <protection/>
    </xf>
    <xf numFmtId="0" fontId="42" fillId="37" borderId="34" xfId="0" applyFont="1" applyFill="1" applyBorder="1" applyAlignment="1" applyProtection="1">
      <alignment horizontal="center" vertical="center"/>
      <protection/>
    </xf>
    <xf numFmtId="0" fontId="42" fillId="37" borderId="20" xfId="0" applyFont="1" applyFill="1" applyBorder="1" applyAlignment="1" applyProtection="1">
      <alignment horizontal="center" vertical="center"/>
      <protection/>
    </xf>
    <xf numFmtId="0" fontId="42" fillId="37" borderId="3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H21" activeCellId="2" sqref="H9:M10 A21:F22 H21:M22"/>
    </sheetView>
  </sheetViews>
  <sheetFormatPr defaultColWidth="9.140625" defaultRowHeight="15"/>
  <cols>
    <col min="1" max="1" width="22.140625" style="0" customWidth="1"/>
    <col min="2" max="5" width="10.28125" style="0" customWidth="1"/>
    <col min="6" max="6" width="12.140625" style="0" customWidth="1"/>
    <col min="7" max="7" width="10.28125" style="0" customWidth="1"/>
    <col min="8" max="13" width="12.421875" style="0" customWidth="1"/>
  </cols>
  <sheetData>
    <row r="1" spans="1:11" ht="24" thickBot="1">
      <c r="A1" s="54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ht="23.25" customHeight="1">
      <c r="A2" s="62" t="s">
        <v>9</v>
      </c>
      <c r="B2" s="57" t="s">
        <v>27</v>
      </c>
      <c r="C2" s="58"/>
      <c r="D2" s="58"/>
      <c r="E2" s="58"/>
      <c r="F2" s="58"/>
      <c r="G2" s="59"/>
      <c r="H2" s="60" t="s">
        <v>25</v>
      </c>
      <c r="I2" s="57" t="s">
        <v>28</v>
      </c>
      <c r="J2" s="58"/>
      <c r="K2" s="59"/>
    </row>
    <row r="3" spans="1:11" ht="45.75" thickBot="1">
      <c r="A3" s="63"/>
      <c r="B3" s="33" t="s">
        <v>10</v>
      </c>
      <c r="C3" s="41" t="s">
        <v>29</v>
      </c>
      <c r="D3" s="34" t="s">
        <v>11</v>
      </c>
      <c r="E3" s="35" t="s">
        <v>12</v>
      </c>
      <c r="F3" s="36" t="s">
        <v>6</v>
      </c>
      <c r="G3" s="37" t="s">
        <v>13</v>
      </c>
      <c r="H3" s="61"/>
      <c r="I3" s="38" t="s">
        <v>30</v>
      </c>
      <c r="J3" s="39" t="s">
        <v>26</v>
      </c>
      <c r="K3" s="40" t="s">
        <v>24</v>
      </c>
    </row>
    <row r="4" spans="1:11" ht="15" customHeight="1">
      <c r="A4" s="23" t="s">
        <v>20</v>
      </c>
      <c r="B4" s="27">
        <v>10000</v>
      </c>
      <c r="C4" s="28">
        <v>0.254</v>
      </c>
      <c r="D4" s="29">
        <f>IF(C4="","",(C4*B4))</f>
        <v>2540</v>
      </c>
      <c r="E4" s="30">
        <f>IF(C4="","",Spese!$C$2)</f>
        <v>0.0019</v>
      </c>
      <c r="F4" s="29">
        <f>IF(C4="","",MIN(Spese!C4,MAX(Spese!C3,D4*E4)))</f>
        <v>5</v>
      </c>
      <c r="G4" s="31">
        <f>IF(C4="","",(C4*B4+F4))</f>
        <v>2545</v>
      </c>
      <c r="H4" s="42"/>
      <c r="I4" s="43"/>
      <c r="J4" s="29">
        <f>IF(I4="","",MIN(Spese!C4,MAX(Spese!C3,K4*E4)))</f>
      </c>
      <c r="K4" s="32">
        <f>I4*B4</f>
        <v>0</v>
      </c>
    </row>
    <row r="5" spans="1:11" ht="15">
      <c r="A5" s="23" t="s">
        <v>21</v>
      </c>
      <c r="B5" s="24">
        <v>5000</v>
      </c>
      <c r="C5" s="22">
        <v>0.75</v>
      </c>
      <c r="D5" s="21">
        <f>IF(C5="","",(C5*B5))</f>
        <v>3750</v>
      </c>
      <c r="E5" s="20">
        <f>IF(C5="","",Spese!$C$2)</f>
        <v>0.0019</v>
      </c>
      <c r="F5" s="21">
        <f>IF(C5="","",MIN(Spese!C4,MAX(Spese!C3,D5*E5)))</f>
        <v>7.125</v>
      </c>
      <c r="G5" s="25">
        <f>IF(C5="","",(C5*B5+F5))</f>
        <v>3757.125</v>
      </c>
      <c r="H5" s="44"/>
      <c r="I5" s="45"/>
      <c r="J5" s="21">
        <f>IF(I5="","",MIN(Spese!C4,MAX(Spese!C3,K5*E5)))</f>
      </c>
      <c r="K5" s="26">
        <f>I5*B5</f>
        <v>0</v>
      </c>
    </row>
    <row r="6" spans="1:11" ht="15">
      <c r="A6" s="23" t="s">
        <v>22</v>
      </c>
      <c r="B6" s="24">
        <v>50000</v>
      </c>
      <c r="C6" s="22">
        <v>0.0043</v>
      </c>
      <c r="D6" s="21">
        <f>IF(C6="","",(C6*B6))</f>
        <v>215</v>
      </c>
      <c r="E6" s="20">
        <f>IF(C6="","",Spese!$C$2)</f>
        <v>0.0019</v>
      </c>
      <c r="F6" s="21">
        <f>IF(C6="","",MIN(Spese!C4,MAX(Spese!C3,D6*E6)))</f>
        <v>5</v>
      </c>
      <c r="G6" s="25">
        <f>IF(C6="","",(C6*B6+F6))</f>
        <v>220</v>
      </c>
      <c r="H6" s="44"/>
      <c r="I6" s="45"/>
      <c r="J6" s="21">
        <f>IF(I6="","",MIN(Spese!C4,MAX(Spese!C3,K6*E6)))</f>
      </c>
      <c r="K6" s="26">
        <f>I6*B6</f>
        <v>0</v>
      </c>
    </row>
    <row r="7" spans="1:11" ht="15">
      <c r="A7" s="23" t="s">
        <v>23</v>
      </c>
      <c r="B7" s="24">
        <v>1000</v>
      </c>
      <c r="C7" s="22">
        <v>0.63</v>
      </c>
      <c r="D7" s="21">
        <f>IF(C7="","",(C7*B7))</f>
        <v>630</v>
      </c>
      <c r="E7" s="20">
        <f>IF(C7="","",Spese!$C$2)</f>
        <v>0.0019</v>
      </c>
      <c r="F7" s="21">
        <f>IF(C7="","",MIN(Spese!C4,MAX(Spese!C3,D7*E7)))</f>
        <v>5</v>
      </c>
      <c r="G7" s="25">
        <f>IF(C7="","",(C7*B7+F7))</f>
        <v>635</v>
      </c>
      <c r="H7" s="44"/>
      <c r="I7" s="45"/>
      <c r="J7" s="21">
        <f>IF(I7="","",MIN(Spese!C4,MAX(Spese!C3,K7*E7)))</f>
      </c>
      <c r="K7" s="26">
        <f>I7*B7</f>
        <v>0</v>
      </c>
    </row>
    <row r="8" ht="15.75" thickBot="1"/>
    <row r="9" spans="1:13" ht="15">
      <c r="A9" s="77" t="str">
        <f>A4</f>
        <v>JUVENTUS F.C.</v>
      </c>
      <c r="B9" s="78"/>
      <c r="C9" s="78"/>
      <c r="D9" s="78"/>
      <c r="E9" s="78"/>
      <c r="F9" s="79"/>
      <c r="G9" s="46"/>
      <c r="H9" s="83" t="str">
        <f>A5</f>
        <v>S.S. LAZIO</v>
      </c>
      <c r="I9" s="84"/>
      <c r="J9" s="84"/>
      <c r="K9" s="84"/>
      <c r="L9" s="84"/>
      <c r="M9" s="85"/>
    </row>
    <row r="10" spans="1:13" ht="15">
      <c r="A10" s="80"/>
      <c r="B10" s="81"/>
      <c r="C10" s="81"/>
      <c r="D10" s="81"/>
      <c r="E10" s="81"/>
      <c r="F10" s="82"/>
      <c r="G10" s="46"/>
      <c r="H10" s="86"/>
      <c r="I10" s="87"/>
      <c r="J10" s="87"/>
      <c r="K10" s="87"/>
      <c r="L10" s="87"/>
      <c r="M10" s="88"/>
    </row>
    <row r="11" spans="1:13" ht="18.75">
      <c r="A11" s="66" t="s">
        <v>5</v>
      </c>
      <c r="B11" s="65"/>
      <c r="C11" s="65"/>
      <c r="D11" s="65"/>
      <c r="E11" s="65"/>
      <c r="F11" s="67"/>
      <c r="G11" s="46"/>
      <c r="H11" s="66" t="s">
        <v>5</v>
      </c>
      <c r="I11" s="65"/>
      <c r="J11" s="65"/>
      <c r="K11" s="65"/>
      <c r="L11" s="65"/>
      <c r="M11" s="67"/>
    </row>
    <row r="12" spans="1:13" ht="15">
      <c r="A12" s="68" t="s">
        <v>19</v>
      </c>
      <c r="B12" s="69"/>
      <c r="C12" s="69"/>
      <c r="D12" s="69"/>
      <c r="E12" s="69"/>
      <c r="F12" s="47">
        <f>IF(K4&gt;0,K4-G4,0)</f>
        <v>0</v>
      </c>
      <c r="G12" s="46"/>
      <c r="H12" s="68" t="s">
        <v>19</v>
      </c>
      <c r="I12" s="69"/>
      <c r="J12" s="69"/>
      <c r="K12" s="69"/>
      <c r="L12" s="69"/>
      <c r="M12" s="47">
        <f>IF(K5&gt;0,K5-G5,0)</f>
        <v>0</v>
      </c>
    </row>
    <row r="13" spans="1:13" ht="15">
      <c r="A13" s="70" t="s">
        <v>7</v>
      </c>
      <c r="B13" s="65"/>
      <c r="C13" s="65"/>
      <c r="D13" s="65"/>
      <c r="E13" s="65"/>
      <c r="F13" s="48">
        <f>Spese!C5</f>
        <v>0.26</v>
      </c>
      <c r="G13" s="46"/>
      <c r="H13" s="70" t="s">
        <v>7</v>
      </c>
      <c r="I13" s="65"/>
      <c r="J13" s="65"/>
      <c r="K13" s="65"/>
      <c r="L13" s="65"/>
      <c r="M13" s="48">
        <f>Spese!C5</f>
        <v>0.26</v>
      </c>
    </row>
    <row r="14" spans="1:13" ht="15">
      <c r="A14" s="71" t="s">
        <v>14</v>
      </c>
      <c r="B14" s="65"/>
      <c r="C14" s="65"/>
      <c r="D14" s="65"/>
      <c r="E14" s="65"/>
      <c r="F14" s="49">
        <f>IF(F12&gt;0,F12*F13,0)</f>
        <v>0</v>
      </c>
      <c r="G14" s="46"/>
      <c r="H14" s="71" t="s">
        <v>14</v>
      </c>
      <c r="I14" s="65"/>
      <c r="J14" s="65"/>
      <c r="K14" s="65"/>
      <c r="L14" s="65"/>
      <c r="M14" s="49">
        <f>IF(M12&gt;0,M12*M13,0)</f>
        <v>0</v>
      </c>
    </row>
    <row r="15" spans="1:13" ht="18.75">
      <c r="A15" s="66" t="s">
        <v>8</v>
      </c>
      <c r="B15" s="65"/>
      <c r="C15" s="65"/>
      <c r="D15" s="65"/>
      <c r="E15" s="65"/>
      <c r="F15" s="67"/>
      <c r="G15" s="46"/>
      <c r="H15" s="66" t="s">
        <v>8</v>
      </c>
      <c r="I15" s="65"/>
      <c r="J15" s="65"/>
      <c r="K15" s="65"/>
      <c r="L15" s="65"/>
      <c r="M15" s="67"/>
    </row>
    <row r="16" spans="1:13" ht="15">
      <c r="A16" s="64" t="s">
        <v>17</v>
      </c>
      <c r="B16" s="65"/>
      <c r="C16" s="65"/>
      <c r="D16" s="65"/>
      <c r="E16" s="65"/>
      <c r="F16" s="50">
        <f>F12</f>
        <v>0</v>
      </c>
      <c r="G16" s="46"/>
      <c r="H16" s="64" t="s">
        <v>17</v>
      </c>
      <c r="I16" s="65"/>
      <c r="J16" s="65"/>
      <c r="K16" s="65"/>
      <c r="L16" s="65"/>
      <c r="M16" s="50">
        <f>M12</f>
        <v>0</v>
      </c>
    </row>
    <row r="17" spans="1:13" ht="15">
      <c r="A17" s="71" t="s">
        <v>15</v>
      </c>
      <c r="B17" s="65"/>
      <c r="C17" s="65"/>
      <c r="D17" s="65"/>
      <c r="E17" s="65"/>
      <c r="F17" s="51">
        <f>F14</f>
        <v>0</v>
      </c>
      <c r="G17" s="46"/>
      <c r="H17" s="71" t="s">
        <v>15</v>
      </c>
      <c r="I17" s="65"/>
      <c r="J17" s="65"/>
      <c r="K17" s="65"/>
      <c r="L17" s="65"/>
      <c r="M17" s="51">
        <f>M14</f>
        <v>0</v>
      </c>
    </row>
    <row r="18" spans="1:13" ht="15">
      <c r="A18" s="71" t="s">
        <v>16</v>
      </c>
      <c r="B18" s="72"/>
      <c r="C18" s="72"/>
      <c r="D18" s="72"/>
      <c r="E18" s="72"/>
      <c r="F18" s="52" t="e">
        <f>F4+J4</f>
        <v>#VALUE!</v>
      </c>
      <c r="G18" s="46"/>
      <c r="H18" s="71" t="s">
        <v>16</v>
      </c>
      <c r="I18" s="72"/>
      <c r="J18" s="72"/>
      <c r="K18" s="72"/>
      <c r="L18" s="72"/>
      <c r="M18" s="52" t="e">
        <f>F5+J5</f>
        <v>#VALUE!</v>
      </c>
    </row>
    <row r="19" spans="1:13" ht="15.75" thickBot="1">
      <c r="A19" s="73" t="s">
        <v>18</v>
      </c>
      <c r="B19" s="74"/>
      <c r="C19" s="74"/>
      <c r="D19" s="74"/>
      <c r="E19" s="74"/>
      <c r="F19" s="53">
        <f>IF(K4&gt;0,F16-F17-F18,0)</f>
        <v>0</v>
      </c>
      <c r="G19" s="46"/>
      <c r="H19" s="73" t="s">
        <v>18</v>
      </c>
      <c r="I19" s="74"/>
      <c r="J19" s="74"/>
      <c r="K19" s="74"/>
      <c r="L19" s="74"/>
      <c r="M19" s="53">
        <f>IF(K5&gt;0,M16-M17-M18,0)</f>
        <v>0</v>
      </c>
    </row>
    <row r="20" spans="1:13" ht="15.75" thickBo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spans="1:13" ht="15">
      <c r="A21" s="89" t="str">
        <f>A6</f>
        <v>SEAT P.G.</v>
      </c>
      <c r="B21" s="90"/>
      <c r="C21" s="90"/>
      <c r="D21" s="90"/>
      <c r="E21" s="90"/>
      <c r="F21" s="91"/>
      <c r="G21" s="46"/>
      <c r="H21" s="95" t="str">
        <f>A7</f>
        <v>D'AMICO</v>
      </c>
      <c r="I21" s="96"/>
      <c r="J21" s="96"/>
      <c r="K21" s="96"/>
      <c r="L21" s="96"/>
      <c r="M21" s="97"/>
    </row>
    <row r="22" spans="1:13" ht="15">
      <c r="A22" s="92"/>
      <c r="B22" s="93"/>
      <c r="C22" s="93"/>
      <c r="D22" s="93"/>
      <c r="E22" s="93"/>
      <c r="F22" s="94"/>
      <c r="G22" s="46"/>
      <c r="H22" s="98"/>
      <c r="I22" s="99"/>
      <c r="J22" s="99"/>
      <c r="K22" s="99"/>
      <c r="L22" s="99"/>
      <c r="M22" s="100"/>
    </row>
    <row r="23" spans="1:13" ht="18.75">
      <c r="A23" s="66" t="s">
        <v>5</v>
      </c>
      <c r="B23" s="65"/>
      <c r="C23" s="65"/>
      <c r="D23" s="65"/>
      <c r="E23" s="65"/>
      <c r="F23" s="67"/>
      <c r="G23" s="46"/>
      <c r="H23" s="66" t="s">
        <v>5</v>
      </c>
      <c r="I23" s="65"/>
      <c r="J23" s="65"/>
      <c r="K23" s="65"/>
      <c r="L23" s="65"/>
      <c r="M23" s="67"/>
    </row>
    <row r="24" spans="1:13" ht="15">
      <c r="A24" s="68" t="s">
        <v>19</v>
      </c>
      <c r="B24" s="69"/>
      <c r="C24" s="69"/>
      <c r="D24" s="69"/>
      <c r="E24" s="69"/>
      <c r="F24" s="47">
        <f>IF(K6&gt;0,K6-G6,0)</f>
        <v>0</v>
      </c>
      <c r="G24" s="46"/>
      <c r="H24" s="68" t="s">
        <v>19</v>
      </c>
      <c r="I24" s="69"/>
      <c r="J24" s="69"/>
      <c r="K24" s="69"/>
      <c r="L24" s="69"/>
      <c r="M24" s="47">
        <f>IF(K7&gt;0,K7-G7,0)</f>
        <v>0</v>
      </c>
    </row>
    <row r="25" spans="1:13" ht="15">
      <c r="A25" s="70" t="s">
        <v>7</v>
      </c>
      <c r="B25" s="65"/>
      <c r="C25" s="65"/>
      <c r="D25" s="65"/>
      <c r="E25" s="65"/>
      <c r="F25" s="48">
        <f>Spese!C5</f>
        <v>0.26</v>
      </c>
      <c r="G25" s="46"/>
      <c r="H25" s="70" t="s">
        <v>7</v>
      </c>
      <c r="I25" s="65"/>
      <c r="J25" s="65"/>
      <c r="K25" s="65"/>
      <c r="L25" s="65"/>
      <c r="M25" s="48">
        <f>Spese!C5</f>
        <v>0.26</v>
      </c>
    </row>
    <row r="26" spans="1:13" ht="15">
      <c r="A26" s="71" t="s">
        <v>14</v>
      </c>
      <c r="B26" s="65"/>
      <c r="C26" s="65"/>
      <c r="D26" s="65"/>
      <c r="E26" s="65"/>
      <c r="F26" s="49">
        <f>IF(F24&gt;0,F24*F25,0)</f>
        <v>0</v>
      </c>
      <c r="G26" s="46"/>
      <c r="H26" s="71" t="s">
        <v>14</v>
      </c>
      <c r="I26" s="65"/>
      <c r="J26" s="65"/>
      <c r="K26" s="65"/>
      <c r="L26" s="65"/>
      <c r="M26" s="49">
        <f>IF(M24&gt;0,M24*M25,0)</f>
        <v>0</v>
      </c>
    </row>
    <row r="27" spans="1:13" ht="18.75">
      <c r="A27" s="66" t="s">
        <v>8</v>
      </c>
      <c r="B27" s="65"/>
      <c r="C27" s="65"/>
      <c r="D27" s="65"/>
      <c r="E27" s="65"/>
      <c r="F27" s="67"/>
      <c r="G27" s="46"/>
      <c r="H27" s="66" t="s">
        <v>8</v>
      </c>
      <c r="I27" s="65"/>
      <c r="J27" s="65"/>
      <c r="K27" s="65"/>
      <c r="L27" s="65"/>
      <c r="M27" s="67"/>
    </row>
    <row r="28" spans="1:13" ht="15">
      <c r="A28" s="64" t="s">
        <v>17</v>
      </c>
      <c r="B28" s="65"/>
      <c r="C28" s="65"/>
      <c r="D28" s="65"/>
      <c r="E28" s="65"/>
      <c r="F28" s="50">
        <f>F24</f>
        <v>0</v>
      </c>
      <c r="G28" s="46"/>
      <c r="H28" s="64" t="s">
        <v>17</v>
      </c>
      <c r="I28" s="65"/>
      <c r="J28" s="65"/>
      <c r="K28" s="65"/>
      <c r="L28" s="65"/>
      <c r="M28" s="50">
        <f>M24</f>
        <v>0</v>
      </c>
    </row>
    <row r="29" spans="1:13" ht="15">
      <c r="A29" s="71" t="s">
        <v>15</v>
      </c>
      <c r="B29" s="65"/>
      <c r="C29" s="65"/>
      <c r="D29" s="65"/>
      <c r="E29" s="65"/>
      <c r="F29" s="51">
        <f>F26</f>
        <v>0</v>
      </c>
      <c r="G29" s="46"/>
      <c r="H29" s="71" t="s">
        <v>15</v>
      </c>
      <c r="I29" s="65"/>
      <c r="J29" s="65"/>
      <c r="K29" s="65"/>
      <c r="L29" s="65"/>
      <c r="M29" s="51">
        <f>M26</f>
        <v>0</v>
      </c>
    </row>
    <row r="30" spans="1:13" ht="15">
      <c r="A30" s="71" t="s">
        <v>16</v>
      </c>
      <c r="B30" s="72"/>
      <c r="C30" s="72"/>
      <c r="D30" s="72"/>
      <c r="E30" s="72"/>
      <c r="F30" s="52" t="e">
        <f>F6+J6</f>
        <v>#VALUE!</v>
      </c>
      <c r="G30" s="46"/>
      <c r="H30" s="71" t="s">
        <v>16</v>
      </c>
      <c r="I30" s="72"/>
      <c r="J30" s="72"/>
      <c r="K30" s="72"/>
      <c r="L30" s="72"/>
      <c r="M30" s="52" t="e">
        <f>F7+J7</f>
        <v>#VALUE!</v>
      </c>
    </row>
    <row r="31" spans="1:13" ht="15.75" thickBot="1">
      <c r="A31" s="73" t="s">
        <v>18</v>
      </c>
      <c r="B31" s="74"/>
      <c r="C31" s="74"/>
      <c r="D31" s="74"/>
      <c r="E31" s="74"/>
      <c r="F31" s="53">
        <f>IF(K6&gt;0,F28-F29-F30,0)</f>
        <v>0</v>
      </c>
      <c r="G31" s="46"/>
      <c r="H31" s="73" t="s">
        <v>18</v>
      </c>
      <c r="I31" s="74"/>
      <c r="J31" s="74"/>
      <c r="K31" s="74"/>
      <c r="L31" s="74"/>
      <c r="M31" s="53">
        <f>IF(K7&gt;0,M28-M29-M30,0)</f>
        <v>0</v>
      </c>
    </row>
  </sheetData>
  <sheetProtection password="977D" sheet="1"/>
  <mergeCells count="45">
    <mergeCell ref="A30:E30"/>
    <mergeCell ref="A31:E31"/>
    <mergeCell ref="A23:F23"/>
    <mergeCell ref="A24:E24"/>
    <mergeCell ref="A25:E25"/>
    <mergeCell ref="A26:E26"/>
    <mergeCell ref="A27:F27"/>
    <mergeCell ref="A28:E28"/>
    <mergeCell ref="A29:E29"/>
    <mergeCell ref="H27:M27"/>
    <mergeCell ref="H28:L28"/>
    <mergeCell ref="H29:L29"/>
    <mergeCell ref="H30:L30"/>
    <mergeCell ref="H31:L31"/>
    <mergeCell ref="A21:F22"/>
    <mergeCell ref="H23:M23"/>
    <mergeCell ref="H24:L24"/>
    <mergeCell ref="H25:L25"/>
    <mergeCell ref="H26:L26"/>
    <mergeCell ref="H15:M15"/>
    <mergeCell ref="H16:L16"/>
    <mergeCell ref="H17:L17"/>
    <mergeCell ref="H18:L18"/>
    <mergeCell ref="H19:L19"/>
    <mergeCell ref="H21:M22"/>
    <mergeCell ref="A17:E17"/>
    <mergeCell ref="A18:E18"/>
    <mergeCell ref="A19:E19"/>
    <mergeCell ref="A9:F10"/>
    <mergeCell ref="H9:M10"/>
    <mergeCell ref="H11:M11"/>
    <mergeCell ref="H12:L12"/>
    <mergeCell ref="H13:L13"/>
    <mergeCell ref="H14:L14"/>
    <mergeCell ref="A15:F15"/>
    <mergeCell ref="A1:K1"/>
    <mergeCell ref="B2:G2"/>
    <mergeCell ref="I2:K2"/>
    <mergeCell ref="H2:H3"/>
    <mergeCell ref="A2:A3"/>
    <mergeCell ref="A16:E16"/>
    <mergeCell ref="A11:F11"/>
    <mergeCell ref="A12:E12"/>
    <mergeCell ref="A13:E13"/>
    <mergeCell ref="A14:E14"/>
  </mergeCells>
  <dataValidations count="1">
    <dataValidation allowBlank="1" sqref="A1:IV65536"/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.421875" style="2" customWidth="1"/>
    <col min="2" max="2" width="41.8515625" style="2" customWidth="1"/>
    <col min="3" max="3" width="9.140625" style="9" customWidth="1"/>
    <col min="4" max="4" width="2.7109375" style="2" customWidth="1"/>
    <col min="5" max="5" width="41.8515625" style="12" customWidth="1"/>
    <col min="6" max="6" width="9.140625" style="18" customWidth="1"/>
    <col min="7" max="19" width="9.140625" style="12" customWidth="1"/>
    <col min="20" max="16384" width="9.140625" style="2" customWidth="1"/>
  </cols>
  <sheetData>
    <row r="1" spans="1:6" ht="15">
      <c r="A1" s="1"/>
      <c r="B1" s="75" t="s">
        <v>0</v>
      </c>
      <c r="C1" s="76"/>
      <c r="D1" s="1"/>
      <c r="E1" s="11"/>
      <c r="F1" s="13"/>
    </row>
    <row r="2" spans="1:19" s="5" customFormat="1" ht="18" customHeight="1">
      <c r="A2" s="3"/>
      <c r="B2" s="3" t="s">
        <v>1</v>
      </c>
      <c r="C2" s="4">
        <v>0.0019</v>
      </c>
      <c r="D2" s="3"/>
      <c r="E2" s="10"/>
      <c r="F2" s="14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6" ht="19.5" customHeight="1">
      <c r="A3" s="1"/>
      <c r="B3" s="1" t="s">
        <v>2</v>
      </c>
      <c r="C3" s="6">
        <v>5</v>
      </c>
      <c r="D3" s="1"/>
      <c r="E3" s="11"/>
      <c r="F3" s="15"/>
    </row>
    <row r="4" spans="1:6" ht="15">
      <c r="A4" s="1"/>
      <c r="B4" s="1" t="s">
        <v>3</v>
      </c>
      <c r="C4" s="6">
        <v>15</v>
      </c>
      <c r="D4" s="1"/>
      <c r="E4" s="11"/>
      <c r="F4" s="15"/>
    </row>
    <row r="5" spans="1:6" ht="15">
      <c r="A5" s="1"/>
      <c r="B5" s="3" t="s">
        <v>4</v>
      </c>
      <c r="C5" s="7">
        <v>0.26</v>
      </c>
      <c r="D5" s="1"/>
      <c r="E5" s="10"/>
      <c r="F5" s="16"/>
    </row>
    <row r="6" spans="1:6" ht="15">
      <c r="A6" s="1"/>
      <c r="B6" s="1"/>
      <c r="C6" s="8"/>
      <c r="D6" s="1"/>
      <c r="E6" s="11"/>
      <c r="F6" s="17"/>
    </row>
    <row r="7" spans="1:6" ht="15">
      <c r="A7" s="1"/>
      <c r="B7" s="1"/>
      <c r="C7" s="8"/>
      <c r="D7" s="1"/>
      <c r="E7" s="11"/>
      <c r="F7" s="17"/>
    </row>
    <row r="8" spans="1:6" ht="15">
      <c r="A8" s="1"/>
      <c r="B8" s="1"/>
      <c r="C8" s="8"/>
      <c r="D8" s="1"/>
      <c r="E8" s="11"/>
      <c r="F8" s="17"/>
    </row>
    <row r="9" spans="1:6" ht="15">
      <c r="A9" s="1"/>
      <c r="B9" s="1"/>
      <c r="C9" s="8"/>
      <c r="D9" s="1"/>
      <c r="E9" s="11"/>
      <c r="F9" s="17"/>
    </row>
  </sheetData>
  <sheetProtection/>
  <mergeCells count="1">
    <mergeCell ref="B1:C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Daniele</cp:lastModifiedBy>
  <dcterms:created xsi:type="dcterms:W3CDTF">2010-09-17T18:57:52Z</dcterms:created>
  <dcterms:modified xsi:type="dcterms:W3CDTF">2015-04-09T15:43:09Z</dcterms:modified>
  <cp:category/>
  <cp:version/>
  <cp:contentType/>
  <cp:contentStatus/>
</cp:coreProperties>
</file>